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5db7ea113770b443/Dokumenti/Nabava 2022/UO za školstvo^J sport i kulturu/14-22JN - Radovi ŠVICA/prilozi/"/>
    </mc:Choice>
  </mc:AlternateContent>
  <xr:revisionPtr revIDLastSave="504" documentId="11_F25DC773A252ABDACC1048BC415F7C1C5BDE58E7" xr6:coauthVersionLast="47" xr6:coauthVersionMax="47" xr10:uidLastSave="{C564F095-E55C-40A7-91D5-32AA990DAF2E}"/>
  <bookViews>
    <workbookView xWindow="-120" yWindow="-120" windowWidth="29040" windowHeight="15840" xr2:uid="{00000000-000D-0000-FFFF-FFFF00000000}"/>
  </bookViews>
  <sheets>
    <sheet name="Troškovnik" sheetId="1" r:id="rId1"/>
  </sheets>
  <definedNames>
    <definedName name="_Hlk12980300" localSheetId="0">Troškovnik!$D$2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8" i="1" l="1"/>
  <c r="F119" i="1" s="1"/>
  <c r="C130" i="1" s="1"/>
  <c r="F114" i="1"/>
  <c r="F110" i="1"/>
  <c r="F104" i="1"/>
  <c r="F103" i="1"/>
  <c r="F97" i="1"/>
  <c r="F98" i="1" s="1"/>
  <c r="C128" i="1" s="1"/>
  <c r="F93" i="1"/>
  <c r="F89" i="1"/>
  <c r="F84" i="1"/>
  <c r="C127" i="1" s="1"/>
  <c r="F78" i="1"/>
  <c r="F74" i="1"/>
  <c r="F70" i="1"/>
  <c r="F66" i="1"/>
  <c r="F65" i="1"/>
  <c r="F59" i="1"/>
  <c r="F60" i="1" s="1"/>
  <c r="C125" i="1" s="1"/>
  <c r="F58" i="1"/>
  <c r="F52" i="1"/>
  <c r="F48" i="1"/>
  <c r="F44" i="1"/>
  <c r="F43" i="1"/>
  <c r="F39" i="1"/>
  <c r="F35" i="1"/>
  <c r="F30" i="1"/>
  <c r="F26" i="1"/>
  <c r="F18" i="1"/>
  <c r="F21" i="1" s="1"/>
  <c r="C123" i="1" s="1"/>
  <c r="F17" i="1"/>
  <c r="F105" i="1" l="1"/>
  <c r="C129" i="1" s="1"/>
  <c r="F79" i="1"/>
  <c r="C126" i="1" s="1"/>
  <c r="F53" i="1"/>
  <c r="C124" i="1" s="1"/>
  <c r="C131" i="1" s="1"/>
  <c r="C132" i="1" s="1"/>
  <c r="C133" i="1" l="1"/>
</calcChain>
</file>

<file path=xl/sharedStrings.xml><?xml version="1.0" encoding="utf-8"?>
<sst xmlns="http://schemas.openxmlformats.org/spreadsheetml/2006/main" count="198" uniqueCount="174">
  <si>
    <t>Iskolčenje objekta i Izrada elaborata iskolčenja</t>
  </si>
  <si>
    <t>kom</t>
  </si>
  <si>
    <t>Izrada geodetske snimke izvedenog stanja</t>
  </si>
  <si>
    <t>1.1.</t>
  </si>
  <si>
    <t>ČIŠĆENJE I PRIPREMA TERENA</t>
  </si>
  <si>
    <t>paušal</t>
  </si>
  <si>
    <t xml:space="preserve">ZEMLJANI RADOVI                                                                                                                          </t>
  </si>
  <si>
    <t xml:space="preserve">Po kubičnom metru iskopanog materijala mjereno u sraslom stanju </t>
  </si>
  <si>
    <t>2.1.</t>
  </si>
  <si>
    <t xml:space="preserve">Po kvadratnom metru stvarno uređenog temeljnog tla </t>
  </si>
  <si>
    <t>2.2.</t>
  </si>
  <si>
    <t>IZRADA NASIPA</t>
  </si>
  <si>
    <t xml:space="preserve">Po kubičnom metru stvarno izvedenog nasipa </t>
  </si>
  <si>
    <t>2.3.</t>
  </si>
  <si>
    <t>2.3.2.</t>
  </si>
  <si>
    <t>2.3.1.</t>
  </si>
  <si>
    <t>2.2.1.</t>
  </si>
  <si>
    <t>2.1.1.</t>
  </si>
  <si>
    <t>1.1.1.</t>
  </si>
  <si>
    <t>1.1.2.</t>
  </si>
  <si>
    <t xml:space="preserve">Nabava, dobava, razastiranje i lagano zbijanje humusa debljine do 10cm </t>
  </si>
  <si>
    <t>2.3.3.</t>
  </si>
  <si>
    <t xml:space="preserve">Sijanje, grabljanje i njegovanje zasijane površine </t>
  </si>
  <si>
    <t xml:space="preserve">Po dužnom metru stvarno izvedene bankine širine 1.5 m </t>
  </si>
  <si>
    <t>m'</t>
  </si>
  <si>
    <t>2.4.1.</t>
  </si>
  <si>
    <t>2.5.1.</t>
  </si>
  <si>
    <t xml:space="preserve">RUBNJACI                                                                                                                                      </t>
  </si>
  <si>
    <t xml:space="preserve">Ugradnja rubnjaka dimenzija 8x20x100 cm za sportsko igralište                        </t>
  </si>
  <si>
    <t xml:space="preserve">Ugradnja rubnjaka dimenzija 8x20x100 cm za pristupnu stazu                           </t>
  </si>
  <si>
    <t>3.1.1.</t>
  </si>
  <si>
    <t>3.1.2.</t>
  </si>
  <si>
    <t xml:space="preserve">KOLNIČKA KONSTRUKCIJA                                                                                                    </t>
  </si>
  <si>
    <t xml:space="preserve">Izrada nosivog sloja od zrnatog kamenog materijala debljine 35 cm za sportsko igralište </t>
  </si>
  <si>
    <t>Izrada nosivog sloja od zrnatog kamenog materijala debljine 15 cm za pristupnu stazu</t>
  </si>
  <si>
    <t>4.1.1.</t>
  </si>
  <si>
    <t>4.1.2.</t>
  </si>
  <si>
    <t>Nosivi sloj od cementom stabiliziranog šljunka za pristupnu stazu debljine 12 cm</t>
  </si>
  <si>
    <t>4.2.1.</t>
  </si>
  <si>
    <t xml:space="preserve">Izrada nosivog sloja od AC 22 base 50/70 AG6 M2-E debljine 6 cm na sportskom igralištu </t>
  </si>
  <si>
    <t xml:space="preserve">Izrada habajućeg sloja od asfaltbetona AC 8 surf 50/70 AG1 M4-E debljine 3 cm na sportskom igralištu </t>
  </si>
  <si>
    <t>LIJEVANA GUMENA PODLOGA</t>
  </si>
  <si>
    <t>5. LIJEVANA GUMENA PODLOGA</t>
  </si>
  <si>
    <t>Izrada lijevane gumene podloge na završenu kolničku konstrukciju igrališta
Donji sloj izrađuje se od SBR i/ili EPDM granulata i veziva debljine 10 mm, a završni sloj od EPDM granulata i obojanog veziva debljine 2-3 mm u različitim bojama. Ukupna debljina osnovnog i završnog sloja gume iznosi 12-13 mm. Debljina podloge je promjenjiva ovisno o zahtjevu kritične visine pada sukladno normi EN1177:2008.
Lijevana gumena podloga se izlijeva na licu mjesta u oblicima i u bojama po izboru naručitelja.</t>
  </si>
  <si>
    <t>Obračun radova</t>
  </si>
  <si>
    <t>5.1.</t>
  </si>
  <si>
    <t xml:space="preserve">OSTALI RADOVI                                                                                                                                </t>
  </si>
  <si>
    <t xml:space="preserve">Po dužnom metru izvedene zaštitne ograde </t>
  </si>
  <si>
    <t>6.1.1.</t>
  </si>
  <si>
    <t>Po komadu izvedenog betonskog temelja</t>
  </si>
  <si>
    <t>6.2.1.</t>
  </si>
  <si>
    <t>6.3.1.</t>
  </si>
  <si>
    <t>OZNAKE NA IGRALIŠTU NA LIJEVANOJ GUMENOJ PODLOZI</t>
  </si>
  <si>
    <t>MALI NOGOMET I RUKOMET</t>
  </si>
  <si>
    <t>KOŠARKA</t>
  </si>
  <si>
    <t>7.1.1.</t>
  </si>
  <si>
    <t>7.1.2.</t>
  </si>
  <si>
    <t>8. OPREMA</t>
  </si>
  <si>
    <t>Obračun</t>
  </si>
  <si>
    <t>par</t>
  </si>
  <si>
    <t>8.1.1.</t>
  </si>
  <si>
    <t>8.2.1.</t>
  </si>
  <si>
    <t>8.3.1.</t>
  </si>
  <si>
    <t>komplet</t>
  </si>
  <si>
    <t>REKAPITULACIJA:</t>
  </si>
  <si>
    <t>1. PRIPREMNI RADOVI</t>
  </si>
  <si>
    <t>2. ZEMLJANI RADOVI</t>
  </si>
  <si>
    <t>3. RUBNJACI</t>
  </si>
  <si>
    <t>4. KOLNIČKA KONSTRUKCIJA</t>
  </si>
  <si>
    <t>6. OSTALI RADOVI</t>
  </si>
  <si>
    <t>7. OZNAKE NA IGRALIŠTU</t>
  </si>
  <si>
    <t>UKUPNO:</t>
  </si>
  <si>
    <t>PDV 25%:</t>
  </si>
  <si>
    <t>SVEUKUPNO S PDV-om:</t>
  </si>
  <si>
    <t>1.</t>
  </si>
  <si>
    <t>TROŠKOVNIK</t>
  </si>
  <si>
    <t>2.</t>
  </si>
  <si>
    <t>2.4.</t>
  </si>
  <si>
    <t>2.5.</t>
  </si>
  <si>
    <t>5.</t>
  </si>
  <si>
    <t xml:space="preserve">3. </t>
  </si>
  <si>
    <t>3.1.</t>
  </si>
  <si>
    <t>4.</t>
  </si>
  <si>
    <t>4.1.</t>
  </si>
  <si>
    <t xml:space="preserve">4.2. </t>
  </si>
  <si>
    <t>6.</t>
  </si>
  <si>
    <t>6.1.</t>
  </si>
  <si>
    <t>6.2.</t>
  </si>
  <si>
    <t>6.3.</t>
  </si>
  <si>
    <t>7.</t>
  </si>
  <si>
    <t>7.1.</t>
  </si>
  <si>
    <t>8.</t>
  </si>
  <si>
    <t>OPREMA</t>
  </si>
  <si>
    <t>8.1.</t>
  </si>
  <si>
    <t>8.2.</t>
  </si>
  <si>
    <t>8.3.</t>
  </si>
  <si>
    <t>OPIS RADA</t>
  </si>
  <si>
    <t>JEDINIČNA MJERA</t>
  </si>
  <si>
    <t>KOLIČINA</t>
  </si>
  <si>
    <t>PRILOG I</t>
  </si>
  <si>
    <t>Naziv Naručitelja: Ličko-senjska županija 
Sjedište: dr. Franje Tuđmana 4, 53 000 Gospić
OIB: 40774389207</t>
  </si>
  <si>
    <t>JEDINIČNA CIJENA (u HRK)</t>
  </si>
  <si>
    <t>UKUPNO          (u HRK)</t>
  </si>
  <si>
    <t xml:space="preserve">PRIPREMNI RADOVI - GEODETSKI RADOVI                                                                                                            </t>
  </si>
  <si>
    <t xml:space="preserve">NAPOMENA </t>
  </si>
  <si>
    <t>A.</t>
  </si>
  <si>
    <t>Obračun se vrši prema dimenzijama iz projekta. Iskazane količine u troškovniku proizlaze iz dimenzija prikazanih u nacrtima i prilozima.</t>
  </si>
  <si>
    <t>B.</t>
  </si>
  <si>
    <t xml:space="preserve">U svim stavkama koje uključuju odvoz viška materijala na odlagalište, jedinične cijene moraju uključivati sve troškove deponiranja, uključujući utovar, istovar, razastiranje i planiranje. Izvođač radova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 </t>
  </si>
  <si>
    <t>C.</t>
  </si>
  <si>
    <t>U zoni zahvata gdje je projektom naznačeno postojanje instalacija izvođač radova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t>
  </si>
  <si>
    <t>D.</t>
  </si>
  <si>
    <t>Izvođač radova je dužan održavati gradilište za vrijeme izvođenja radova (održavanje zelenila, vertikalne i horizontalne signalizacije, turističke signalizacije, privremene regulacije i svega ostalog što je u funkciji sigurnog odvijanje prometa). E. Izvođač radova je dužan pri sastavljanju ponude obići buduće gradilište te za jedinične mjere ponuditi cijene koje obuhvaćaju potpun i konačan opis rada.</t>
  </si>
  <si>
    <t>ISKOČENJE TRASE I OBJEKTA</t>
  </si>
  <si>
    <t>Iskolčenje sportskih terena čime su obuhvaćena sva mjerenja kojima se podaci iz projekta prenose na teren, osiguranje karakterističnih točaka, obnavljanje i održavanje iskolčenih oznaka za vrijeme građenja. Radove izvesti u skladu sa 1-02.</t>
  </si>
  <si>
    <t>Strojni iskop zemlje "C" kategorije za posteljicu sportskog igrališta i pristupne staze, a u skladu s kotama i detaljima danim projektom. Dio zemlje potreban za izradu bankina oko igrališta deponirati na prikladno mjesto gdje neće smetati normalnom odvijanju radova. Preostalu zemlju je potrebno odvesti na odlagalište udaljenosti do 10km. Radove izvesti u skladu sa  2-02.3.</t>
  </si>
  <si>
    <t xml:space="preserve">ISKOPI U MATERIJALU "C" KATEGORIJE </t>
  </si>
  <si>
    <t xml:space="preserve"> Zbijanje temeljnog tla u zemljanim materijalima odgovarajućim sredstvima za zbijanje sa traženim stupnjem zbijenosti u odnosu na standardni Proctor-ov postupak Sz≥97%, odnosno modul stišljivosti Ms≥20MN/m².</t>
  </si>
  <si>
    <t>UREĐENJE TEMELJNOG TLA MEHANIČKIM ZBIJANJEM</t>
  </si>
  <si>
    <t>IZRADA NASIPA OD ZEMLJANIH MATERIJALA</t>
  </si>
  <si>
    <t>Grubo i fino strojno planiranje, te zbijanje glatkim valjcima ili valjcima s kotačima na pneumaticima. Zbijanje posteljice uzemljanim materijalima treba izvršiti tako, da se postigne stupanj zbijenosti u odnosu na standardni Proctor-ov postupak Sz≥80-100%, odnosno modul stišljivosti Ms≥25-35MN/m².</t>
  </si>
  <si>
    <t>IZRADA POSTELJICE OD ZEMLJANIH MATERIJALA</t>
  </si>
  <si>
    <t>HUMUZIRANJE, PLANIRANJE I ZATRAVLJENJE POVRŠINA</t>
  </si>
  <si>
    <t>2.3.1.1.</t>
  </si>
  <si>
    <t>2.3.2.1.</t>
  </si>
  <si>
    <t>2.3.3.1.</t>
  </si>
  <si>
    <t>2.3.3.2.</t>
  </si>
  <si>
    <t>IZRADA BANKINA OD ZRNATOG KAMENOG MATERIJALA</t>
  </si>
  <si>
    <t>UKUPNO PRIPREMNI RADOVI (u HRK):</t>
  </si>
  <si>
    <t>ODVOZ VIŠKA ZEMLJE</t>
  </si>
  <si>
    <t xml:space="preserve">UKUPNO ZEMLJANI RADOVI (u HRK):                                                                                                             </t>
  </si>
  <si>
    <t xml:space="preserve">BETONSKI RUBNJACI </t>
  </si>
  <si>
    <t>UKUPNO RUBNJACI (u HRK):</t>
  </si>
  <si>
    <t>NOSIVI SLOJEVI OD ZRNATOG KAMENOG MATERIJALA</t>
  </si>
  <si>
    <r>
      <t>Obračun po m</t>
    </r>
    <r>
      <rPr>
        <vertAlign val="superscript"/>
        <sz val="10"/>
        <color theme="1"/>
        <rFont val="Cambria"/>
        <family val="1"/>
        <charset val="238"/>
      </rPr>
      <t>3</t>
    </r>
    <r>
      <rPr>
        <sz val="10"/>
        <color theme="1"/>
        <rFont val="Cambria"/>
        <family val="1"/>
        <charset val="238"/>
      </rPr>
      <t xml:space="preserve"> odvezene zemlje u sraslom stanju</t>
    </r>
  </si>
  <si>
    <t>Izrada nosivog sloja od cementom stabiliziranog prirodnog kamenog materijala, tip A (krupnoća zrna od 8 do 31,5 mm), tlačne čvrstoće nakon 28 dana od 3,0 do 6,0 MN/m². Stavkom je obuhvaćena nabava prethodno proizvedene stabilizacijske mješavine, doprema i ugradnja (strojno razastiranje, planiranje i zbijanje do traženog stupnja zbijenosti). Izvedba, kontrola kakvoće i obračun prema OTU 5-02.</t>
  </si>
  <si>
    <t>NOSIVI SLOJ OD ZRNATOG KAMENOG MATERIJALA STABILIZIRANOG HIDRAULIČNIM VEZIVOM</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</si>
  <si>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ugradnja (razastiranje i zbijanje). Izvedba, kontrola  kakvoće i obračun prema HRN EN 13108-1 za srednje i teško prometno opterećenje. U cijenu izvedbe habajućeg sloja uključeno je čišćenje podloge te nabava, prijevoz i prskanje bitumenskom emulzijom prije izvedbe samog sloja u količini od 0.30 kg/m².</t>
  </si>
  <si>
    <t>NOSIVI SLOJEVI (AC base)</t>
  </si>
  <si>
    <t>4.3.</t>
  </si>
  <si>
    <t>4.3.1.</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</si>
  <si>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i teško prometno opterećenje. U cijenu izvedbe habajućeg sloja uključeno je čišćenje podloge te nabava, prijevoz i prskanje bitumenskom emulzijom prije izvedbe samog sloja u količini od 0.30 kg/m².</t>
  </si>
  <si>
    <t>HABAJUĆI SLOJEVI (AC surf)</t>
  </si>
  <si>
    <t>4.4.</t>
  </si>
  <si>
    <t>4.4.1.</t>
  </si>
  <si>
    <t>UKUPNO KOLNIČKA KONSTRUKCIJA (u HRK):</t>
  </si>
  <si>
    <t xml:space="preserve">UKUPNO LIJEVANA GUMENA PODLOGA (u HRK):                                                                                                                </t>
  </si>
  <si>
    <t>Izrada zaštitne ograde od žičanog pletiva visine 4.0m, sa čeličnim stupovima promjera 2'' (50.8mm) na razmaku od 2.0m ugrađenim u betonske temelje samce dimenzija 35.0 x 35.0cm x 70.0cm od betona klase C 20/25. Žičana ograda treba biti plastificirana po mogućnosti zelene boje.</t>
  </si>
  <si>
    <t>ZAŠTITNA OGRADA</t>
  </si>
  <si>
    <t>BETONSKI TEMELJ ZA KOŠARKAŠKI KOŠ</t>
  </si>
  <si>
    <t xml:space="preserve">Izrada betonskog temelja oblika krnje piramide dimenzija donje baze 100.0 x 100.0cm, gornje baze 50.0 x 50.0cm i dubine 1.0 m betonom klase C 30/37 s ugradnjom tipske čelične čahure kvadratnog presjeka 15.0 x 15.0cm. Radovi na izradi betonskog temelja uključuju iskop za temelje, izradu podložnog sloja betona, izradu oplate, armiranje i betoniranje, te antikorozivnu zaštitu do potpunog dovršetka temelja. </t>
  </si>
  <si>
    <t xml:space="preserve">Izrada betonskog temelja kvadratnog presjeka 50.0 x 50.0cm i dubine 1.2m betonom klase C 30/37 s ugradnjom tipske čelične čahure kružnog presjeka 3'' (76.2mm). Radovi na izradi betonskog temelja uključuju iskop za temelje, izradu podložnog sloja betona, izradu oplate, armiranje, betoniranje, te antikorozivnu zaštitu do potpunog dovršetka temelja. </t>
  </si>
  <si>
    <t>BETONSKI TEMELJ ZA ODBOJKAŠKU MREŽU</t>
  </si>
  <si>
    <t>UKUPNO OSTALI RADOVI (u HRK):</t>
  </si>
  <si>
    <t>Pod oznakama na igralištu podrazumijevaju se crte koje služe za detaljno utvrđivanje načina upotrebe označene površine igrališta. Oznake se iscrtavaju prema grafičkom prilogu iz projekta 0930 SITUACIJA ISCRTAVANJA IGRALIŠTA. Obračun se vrši po gotove oznake, a u njega ulazi sav potreban materijal i rad do potpunog dovršenja oznake.</t>
  </si>
  <si>
    <t>OZNAKE NA IGRALIŠTU</t>
  </si>
  <si>
    <t xml:space="preserve">UKUPNO OZNAKE NA IGRALIŠTU (u HRK):                                                                                  </t>
  </si>
  <si>
    <t>Dobava i ugradnja malonogometnog gola, aluminij 300x200 cm, složivi komplet sa konstrukcijom za mrežu. 
U jediničnu cijenu stavke uključeni su svi radovi potrebni za ugradnju opreme do pune funkcionalnosti, kao i doprema i ugradnja mreže.</t>
  </si>
  <si>
    <t>NOGOMETNI GOL</t>
  </si>
  <si>
    <t>Dobava i ugradnja košarkaške konstrukcije jednocijevne 150x150 mm, pocinčane, izbočene 225 cm, mellaminica ploča i obruč fiksni, komplet sa čahurama.
U jediničnu cijenu stavke uključeni su svi radovi potrebni za ugradnju opreme do pune funkcionalnosti, kao i doprema i ugradnja mreže.</t>
  </si>
  <si>
    <t>KOŠARKAŠKA KONSTRUKCIJA</t>
  </si>
  <si>
    <t>Dobava i ugradnja stalka za odbojku – vanjski. 
U jediničnu cijenu stavke uključeni su svi radovi potrebni za ugradnju opreme do pune funkcionalnosti, kao i doprema i ugradnja mreže.</t>
  </si>
  <si>
    <t>ODBOJKAŠKA KONSTRUKCIJA</t>
  </si>
  <si>
    <t>UKUPNO OPREMA  (u HRK) :</t>
  </si>
  <si>
    <r>
      <t>m</t>
    </r>
    <r>
      <rPr>
        <vertAlign val="superscript"/>
        <sz val="10"/>
        <color theme="1"/>
        <rFont val="Cambria"/>
        <family val="1"/>
        <charset val="238"/>
      </rPr>
      <t>3</t>
    </r>
  </si>
  <si>
    <t>1.2.</t>
  </si>
  <si>
    <r>
      <t>m</t>
    </r>
    <r>
      <rPr>
        <vertAlign val="superscript"/>
        <sz val="10"/>
        <color theme="1"/>
        <rFont val="Cambria"/>
        <family val="1"/>
        <charset val="238"/>
      </rPr>
      <t>2</t>
    </r>
  </si>
  <si>
    <t>Rad obuhvaća nabavu, prijevoz, nasipavanje, razastiranje, prema potrebi i vlaženje ili sušenje, te planiranje zemljanog materijala u nasipu prema dimenzijama i nagibima iz projekta, kao i zbijanje prema zahtjevima iz OTU. Nasip se radi u slojevima orijentacijske debljine 30-50 cm. Za nasip je moguće koristiti i dio zemljanog materijala dobivenog iskopom (s gradilišne deponije) ili iz pozajmišta koje je dužan pronaći izvođač radova (uz suglasnost nadzornog inženjera). Rad uključuje i istovar materijala iz prijevoznog sredstva. Zbijanje nasipa u zemljanim materijalima treba izvršiti tako, da se postigne stupanj zbijenosti u odnosu na standardni Proctor-ov postupak Sz=100%, odnosno modul stišljivosti Ms≥25MN/m².</t>
  </si>
  <si>
    <t xml:space="preserve">Po kvadratnom metru stvarno izvedene posteljice:                            Sportsko igralište i pristupna staza (Sz=100%, Ms≥35MN/m²) </t>
  </si>
  <si>
    <t xml:space="preserve"> Valjanje, planiranje i humuziranje zelenih nasipa i usjeka. Stavka obuhvaća nabavu, dobavu i planiranje humusom u slojevima debljine 20 cm prema projektu i zasijavanje travom (hidrosjetva).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Količina sjemena iznosi oko 5,1-8,0 g/m², a gnojiva oko 80 g/m².     Nakon izrade humusnog sloja i travnate vegetacije, površine se moraju njegovati do konačnog rasta, a ako je potrebno pokositi 1-2 puta</t>
  </si>
  <si>
    <t>Izrada bankina od zrnatog kamenog materijala 0/32mm.              Debljina sloja zrnatog kamenog materijala bankine u zbijenom stanju iznosi 10cm, a širina bankine prema detaljima iz projekta. Rad obuhvaća dobavu zrnatog kamenog materijala, razastiranje, planiranje i zbijanje. Razastiranje i planiranje obavlja se strojno grejderom uz potreban ručni rad. Zbijanje se obavlja glatkim valjcima ili valjcima s kotačima na pneumaticima uz potrebno kvašenje vodom.</t>
  </si>
  <si>
    <r>
      <t>Odvoz viška zemlje nastale iz iskopa, nakon ugradnje u nasip.         Odvoz viška zemlje na pogodnu za na prikladnu deponiju na STD 5 km, odnosno razastiranje istog u okolini u svrhu poravnavanja terena. Obračun po m</t>
    </r>
    <r>
      <rPr>
        <vertAlign val="superscript"/>
        <sz val="10"/>
        <color theme="1"/>
        <rFont val="Cambria"/>
        <family val="1"/>
        <charset val="238"/>
      </rPr>
      <t>3</t>
    </r>
    <r>
      <rPr>
        <sz val="10"/>
        <color theme="1"/>
        <rFont val="Cambria"/>
        <family val="1"/>
        <charset val="238"/>
      </rPr>
      <t xml:space="preserve"> odvezene zemlje u sraslom stanju</t>
    </r>
  </si>
  <si>
    <t>Nabava, dobava i ugradnja rubnjaka od predgotovljenih betonskih elemenata klase C 35/45 u podložni sloj betona klase C 16/20. Postavljanje rubnjaka prema detaljima iz projekta. Stavka obuhvaća izradu podloge, nabavu i dopremu predgotovljenih elemenata i betona, privremeno skladištenje, prijevoz i prijenos, pripremu podloge, rad na ugradnji s obradom spojnica i njegu, te sav potreban rad, opremu i materijal. Izvedba, kontola kakvoće i obračun prema OTU 3-04.7.1.          Rad se mjeri u metrima (m') postavljenih rubnjaka prema detaljima iz projekta, uključivo s izvedbom podloge.</t>
  </si>
  <si>
    <t>Izrada donjeg nosivog sloja od mehanički zbijene drobljene kamene mješavine 0/63 mm na mjestima nove kolničke konstrukcije. Stavkom je obuhvaćena nabava, doprema i ugradnja (strojno razastiranje, planiranje i zbijanje do traženog modula stišljivosti ili stupnja zbijenosti) na uređenu i preuzetu podlogu.                                         Zahtjevi kvalitete za: cestu, raskrižje, pristupne ceste, autobusna ugibališta, parkirališta (Sz=100%, Ms=80MN/m²), pješačke površine (Sz=97%, Ms=60MN/m²). Izvedba, kontrola kakvoće i obračun prema OTU 5-01.                                                                                                           Rad se mjeri i obračunava u kubičnim metrima ugrađenog materijala u zbijenom stanju za svaku debljinu sloja.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</si>
</sst>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8"/>
      <name val="Calibri"/>
      <family val="2"/>
      <scheme val="minor"/>
    </font>
    <font>
      <sz val="10"/>
      <color theme="1"/>
      <name val="Cambria"/>
      <family val="1"/>
      <charset val="238"/>
    </font>
    <font>
      <b/>
      <sz val="10"/>
      <color theme="1"/>
      <name val="Cambria"/>
      <family val="1"/>
      <charset val="238"/>
    </font>
    <font>
      <b/>
      <sz val="10"/>
      <name val="Cambria"/>
      <family val="1"/>
      <charset val="238"/>
    </font>
    <font>
      <vertAlign val="superscript"/>
      <sz val="10"/>
      <color theme="1"/>
      <name val="Cambria"/>
      <family val="1"/>
      <charset val="238"/>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cellStyleXfs>
  <cellXfs count="55">
    <xf numFmtId="0" fontId="0" fillId="0" borderId="0" xfId="0"/>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wrapText="1" shrinkToFit="1"/>
    </xf>
    <xf numFmtId="0" fontId="4" fillId="0" borderId="0" xfId="0" applyNumberFormat="1" applyFont="1" applyAlignment="1">
      <alignment horizontal="center" wrapText="1"/>
    </xf>
    <xf numFmtId="0" fontId="4" fillId="0" borderId="0" xfId="0" applyNumberFormat="1" applyFont="1" applyAlignment="1">
      <alignment horizontal="center"/>
    </xf>
    <xf numFmtId="0" fontId="4" fillId="0" borderId="0" xfId="0" applyFont="1" applyAlignment="1">
      <alignment vertical="center" wrapText="1"/>
    </xf>
    <xf numFmtId="0" fontId="4" fillId="0" borderId="0" xfId="0" applyFont="1"/>
    <xf numFmtId="0" fontId="4" fillId="0" borderId="0" xfId="0" applyNumberFormat="1" applyFont="1"/>
    <xf numFmtId="0" fontId="5" fillId="0" borderId="0" xfId="0" applyFont="1" applyAlignment="1">
      <alignment horizontal="left" vertical="top"/>
    </xf>
    <xf numFmtId="0" fontId="5" fillId="0" borderId="0" xfId="0" applyFont="1" applyAlignment="1">
      <alignment horizontal="center" vertical="top"/>
    </xf>
    <xf numFmtId="0" fontId="6" fillId="0" borderId="0" xfId="0" applyFont="1" applyAlignment="1">
      <alignment horizontal="left" vertical="top" wrapText="1"/>
    </xf>
    <xf numFmtId="0" fontId="4" fillId="0" borderId="0" xfId="0" applyNumberFormat="1" applyFont="1" applyAlignment="1">
      <alignment horizontal="center" vertical="center"/>
    </xf>
    <xf numFmtId="0" fontId="5" fillId="7" borderId="1" xfId="6" applyFont="1" applyBorder="1" applyAlignment="1">
      <alignment horizontal="center" vertical="center"/>
    </xf>
    <xf numFmtId="0" fontId="5" fillId="2" borderId="1" xfId="1" applyNumberFormat="1" applyFont="1" applyBorder="1"/>
    <xf numFmtId="0" fontId="5" fillId="2" borderId="1" xfId="1" applyFont="1" applyBorder="1" applyAlignment="1">
      <alignment horizontal="left" vertical="top" wrapText="1"/>
    </xf>
    <xf numFmtId="0" fontId="4" fillId="2" borderId="2" xfId="1" applyFont="1" applyBorder="1" applyAlignment="1">
      <alignment horizontal="center" vertical="top"/>
    </xf>
    <xf numFmtId="0" fontId="4" fillId="2" borderId="3" xfId="1" applyFont="1" applyBorder="1" applyAlignment="1">
      <alignment horizontal="center" vertical="top"/>
    </xf>
    <xf numFmtId="0" fontId="4" fillId="2" borderId="4" xfId="1" applyFont="1" applyBorder="1" applyAlignment="1">
      <alignment horizontal="center" vertical="top"/>
    </xf>
    <xf numFmtId="0" fontId="4" fillId="0" borderId="1" xfId="0" applyNumberFormat="1" applyFont="1" applyBorder="1"/>
    <xf numFmtId="0" fontId="4" fillId="0" borderId="1" xfId="0" applyFont="1" applyBorder="1" applyAlignment="1">
      <alignment horizontal="left" vertical="top" wrapText="1"/>
    </xf>
    <xf numFmtId="0" fontId="4" fillId="0" borderId="5" xfId="0" applyNumberFormat="1" applyFont="1" applyBorder="1" applyAlignment="1"/>
    <xf numFmtId="0" fontId="4" fillId="0" borderId="1" xfId="0" applyFont="1" applyBorder="1" applyAlignment="1">
      <alignment horizontal="left" vertical="top"/>
    </xf>
    <xf numFmtId="0" fontId="5" fillId="2" borderId="1" xfId="1" applyFont="1" applyBorder="1" applyAlignment="1">
      <alignment horizontal="left"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5" fillId="3" borderId="1" xfId="2" applyFont="1" applyBorder="1" applyAlignment="1">
      <alignment horizontal="center" vertical="center"/>
    </xf>
    <xf numFmtId="0" fontId="4" fillId="4" borderId="1" xfId="3" applyFont="1" applyBorder="1" applyAlignment="1">
      <alignment horizontal="left" vertical="top"/>
    </xf>
    <xf numFmtId="0" fontId="4" fillId="5" borderId="1" xfId="4" applyFont="1" applyBorder="1" applyAlignment="1">
      <alignment horizontal="left" vertical="top"/>
    </xf>
    <xf numFmtId="0" fontId="4" fillId="6" borderId="1" xfId="5" applyFont="1" applyBorder="1" applyAlignment="1">
      <alignment horizontal="left" vertical="top"/>
    </xf>
    <xf numFmtId="0" fontId="4" fillId="0" borderId="0" xfId="0" applyFont="1" applyAlignment="1">
      <alignment horizontal="left" vertical="top"/>
    </xf>
    <xf numFmtId="0" fontId="4" fillId="2" borderId="2" xfId="1" applyFont="1" applyBorder="1" applyAlignment="1">
      <alignment horizontal="center" vertical="top" wrapText="1"/>
    </xf>
    <xf numFmtId="0" fontId="4" fillId="2" borderId="3" xfId="1" applyFont="1" applyBorder="1" applyAlignment="1">
      <alignment horizontal="center" vertical="top" wrapText="1"/>
    </xf>
    <xf numFmtId="0" fontId="4" fillId="2" borderId="4" xfId="1" applyFont="1" applyBorder="1" applyAlignment="1">
      <alignment horizontal="center" vertical="top" wrapText="1"/>
    </xf>
    <xf numFmtId="0" fontId="4" fillId="8" borderId="0" xfId="5" applyFont="1" applyFill="1" applyBorder="1" applyAlignment="1">
      <alignment horizontal="left" vertical="top"/>
    </xf>
    <xf numFmtId="0" fontId="4" fillId="0" borderId="1"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7" borderId="1" xfId="6" applyFont="1" applyBorder="1" applyAlignment="1">
      <alignment horizontal="center" wrapText="1"/>
    </xf>
    <xf numFmtId="2" fontId="4" fillId="0" borderId="1" xfId="0" applyNumberFormat="1" applyFont="1" applyBorder="1" applyAlignment="1">
      <alignment horizontal="center"/>
    </xf>
    <xf numFmtId="2" fontId="4" fillId="0" borderId="0" xfId="0" applyNumberFormat="1" applyFont="1" applyBorder="1" applyAlignment="1">
      <alignment horizontal="center"/>
    </xf>
    <xf numFmtId="0" fontId="4" fillId="0" borderId="0" xfId="0" applyFont="1" applyAlignment="1">
      <alignment wrapText="1"/>
    </xf>
    <xf numFmtId="2" fontId="4" fillId="0" borderId="0" xfId="0" applyNumberFormat="1" applyFont="1" applyAlignment="1">
      <alignment wrapText="1"/>
    </xf>
    <xf numFmtId="0" fontId="4" fillId="0" borderId="0" xfId="0" applyFont="1" applyAlignment="1">
      <alignment horizontal="right"/>
    </xf>
    <xf numFmtId="2" fontId="4" fillId="0" borderId="0" xfId="0" applyNumberFormat="1" applyFont="1" applyAlignment="1"/>
    <xf numFmtId="2" fontId="4" fillId="0" borderId="0" xfId="0" applyNumberFormat="1" applyFont="1" applyAlignment="1">
      <alignment horizontal="right"/>
    </xf>
    <xf numFmtId="2" fontId="5" fillId="7" borderId="1" xfId="6" applyNumberFormat="1" applyFont="1" applyBorder="1" applyAlignment="1">
      <alignment horizontal="center" wrapText="1"/>
    </xf>
    <xf numFmtId="0" fontId="4" fillId="0" borderId="1" xfId="0" applyFont="1" applyBorder="1" applyAlignment="1">
      <alignment horizontal="right"/>
    </xf>
    <xf numFmtId="2" fontId="4" fillId="0" borderId="1" xfId="0" applyNumberFormat="1" applyFont="1" applyBorder="1" applyAlignment="1">
      <alignment horizontal="right"/>
    </xf>
    <xf numFmtId="2" fontId="5" fillId="2" borderId="1" xfId="1" applyNumberFormat="1" applyFont="1" applyBorder="1" applyAlignment="1">
      <alignment horizontal="right"/>
    </xf>
    <xf numFmtId="2" fontId="4" fillId="0" borderId="0" xfId="0" applyNumberFormat="1" applyFont="1" applyAlignment="1">
      <alignment horizontal="center" wrapText="1"/>
    </xf>
    <xf numFmtId="2" fontId="4" fillId="0" borderId="0" xfId="0" applyNumberFormat="1" applyFont="1" applyAlignment="1">
      <alignment horizontal="center"/>
    </xf>
    <xf numFmtId="2" fontId="5" fillId="7" borderId="1" xfId="6" applyNumberFormat="1" applyFont="1" applyBorder="1" applyAlignment="1">
      <alignment horizontal="center" vertical="center"/>
    </xf>
    <xf numFmtId="0" fontId="5" fillId="3" borderId="1" xfId="2" applyFont="1" applyBorder="1" applyAlignment="1">
      <alignment horizontal="center" wrapText="1"/>
    </xf>
  </cellXfs>
  <cellStyles count="7">
    <cellStyle name="20% - Isticanje1" xfId="1" builtinId="30"/>
    <cellStyle name="20% - Isticanje4" xfId="3" builtinId="42"/>
    <cellStyle name="40% - Isticanje1" xfId="2" builtinId="31"/>
    <cellStyle name="40% - Isticanje4" xfId="4" builtinId="43"/>
    <cellStyle name="60% - Isticanje4" xfId="5" builtinId="44"/>
    <cellStyle name="60% - Isticanje5" xfId="6" builtinId="4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5"/>
  <sheetViews>
    <sheetView tabSelected="1" view="pageBreakPreview" topLeftCell="A104" zoomScale="130" zoomScaleNormal="80" zoomScaleSheetLayoutView="130" workbookViewId="0">
      <selection activeCell="C83" sqref="C83"/>
    </sheetView>
  </sheetViews>
  <sheetFormatPr defaultRowHeight="12.75" x14ac:dyDescent="0.2"/>
  <cols>
    <col min="1" max="1" width="6.28515625" style="8" customWidth="1"/>
    <col min="2" max="2" width="57.42578125" style="31" customWidth="1"/>
    <col min="3" max="3" width="13.28515625" style="38" customWidth="1"/>
    <col min="4" max="4" width="12.28515625" style="52" customWidth="1"/>
    <col min="5" max="5" width="15.5703125" style="44" customWidth="1"/>
    <col min="6" max="6" width="13.7109375" style="46" customWidth="1"/>
    <col min="7" max="16384" width="9.140625" style="7"/>
  </cols>
  <sheetData>
    <row r="1" spans="1:7" ht="46.5" customHeight="1" x14ac:dyDescent="0.2">
      <c r="A1" s="4" t="s">
        <v>100</v>
      </c>
      <c r="B1" s="5"/>
      <c r="C1" s="37"/>
      <c r="D1" s="51"/>
      <c r="E1" s="42"/>
      <c r="F1" s="43"/>
      <c r="G1" s="6"/>
    </row>
    <row r="2" spans="1:7" ht="16.5" customHeight="1" x14ac:dyDescent="0.2">
      <c r="B2" s="9"/>
      <c r="F2" s="45" t="s">
        <v>99</v>
      </c>
    </row>
    <row r="4" spans="1:7" x14ac:dyDescent="0.2">
      <c r="B4" s="10" t="s">
        <v>75</v>
      </c>
      <c r="C4" s="10"/>
      <c r="D4" s="10"/>
      <c r="E4" s="10"/>
      <c r="F4" s="10"/>
    </row>
    <row r="6" spans="1:7" x14ac:dyDescent="0.2">
      <c r="B6" s="11" t="s">
        <v>104</v>
      </c>
    </row>
    <row r="7" spans="1:7" ht="27.75" customHeight="1" x14ac:dyDescent="0.2">
      <c r="A7" s="12" t="s">
        <v>105</v>
      </c>
      <c r="B7" s="2" t="s">
        <v>106</v>
      </c>
      <c r="C7" s="2"/>
      <c r="D7" s="2"/>
      <c r="E7" s="2"/>
      <c r="F7" s="2"/>
    </row>
    <row r="8" spans="1:7" ht="54.75" customHeight="1" x14ac:dyDescent="0.2">
      <c r="A8" s="12" t="s">
        <v>107</v>
      </c>
      <c r="B8" s="2" t="s">
        <v>108</v>
      </c>
      <c r="C8" s="2"/>
      <c r="D8" s="2"/>
      <c r="E8" s="2"/>
      <c r="F8" s="2"/>
    </row>
    <row r="9" spans="1:7" ht="58.5" customHeight="1" x14ac:dyDescent="0.2">
      <c r="A9" s="12" t="s">
        <v>109</v>
      </c>
      <c r="B9" s="3" t="s">
        <v>110</v>
      </c>
      <c r="C9" s="3"/>
      <c r="D9" s="3"/>
      <c r="E9" s="3"/>
      <c r="F9" s="3"/>
    </row>
    <row r="10" spans="1:7" ht="43.5" customHeight="1" x14ac:dyDescent="0.2">
      <c r="A10" s="12" t="s">
        <v>111</v>
      </c>
      <c r="B10" s="2" t="s">
        <v>112</v>
      </c>
      <c r="C10" s="2"/>
      <c r="D10" s="2"/>
      <c r="E10" s="2"/>
      <c r="F10" s="2"/>
    </row>
    <row r="11" spans="1:7" x14ac:dyDescent="0.2">
      <c r="B11" s="1"/>
    </row>
    <row r="12" spans="1:7" x14ac:dyDescent="0.2">
      <c r="B12" s="1"/>
    </row>
    <row r="13" spans="1:7" ht="25.5" x14ac:dyDescent="0.2">
      <c r="A13" s="13" t="s">
        <v>96</v>
      </c>
      <c r="B13" s="13"/>
      <c r="C13" s="39" t="s">
        <v>97</v>
      </c>
      <c r="D13" s="53" t="s">
        <v>98</v>
      </c>
      <c r="E13" s="39" t="s">
        <v>101</v>
      </c>
      <c r="F13" s="47" t="s">
        <v>102</v>
      </c>
    </row>
    <row r="14" spans="1:7" ht="15" customHeight="1" x14ac:dyDescent="0.2">
      <c r="A14" s="14" t="s">
        <v>74</v>
      </c>
      <c r="B14" s="15" t="s">
        <v>103</v>
      </c>
      <c r="C14" s="16"/>
      <c r="D14" s="17"/>
      <c r="E14" s="17"/>
      <c r="F14" s="18"/>
    </row>
    <row r="15" spans="1:7" x14ac:dyDescent="0.2">
      <c r="A15" s="19" t="s">
        <v>3</v>
      </c>
      <c r="B15" s="20" t="s">
        <v>113</v>
      </c>
      <c r="C15" s="36"/>
      <c r="D15" s="40"/>
      <c r="E15" s="48"/>
      <c r="F15" s="49"/>
    </row>
    <row r="16" spans="1:7" ht="51" x14ac:dyDescent="0.2">
      <c r="A16" s="21"/>
      <c r="B16" s="20" t="s">
        <v>114</v>
      </c>
      <c r="C16" s="36"/>
      <c r="D16" s="40"/>
      <c r="E16" s="48"/>
      <c r="F16" s="49"/>
    </row>
    <row r="17" spans="1:6" x14ac:dyDescent="0.2">
      <c r="A17" s="19" t="s">
        <v>18</v>
      </c>
      <c r="B17" s="22" t="s">
        <v>0</v>
      </c>
      <c r="C17" s="36" t="s">
        <v>1</v>
      </c>
      <c r="D17" s="40">
        <v>1</v>
      </c>
      <c r="E17" s="48"/>
      <c r="F17" s="49">
        <f>D17*E17</f>
        <v>0</v>
      </c>
    </row>
    <row r="18" spans="1:6" x14ac:dyDescent="0.2">
      <c r="A18" s="19" t="s">
        <v>19</v>
      </c>
      <c r="B18" s="22" t="s">
        <v>2</v>
      </c>
      <c r="C18" s="36" t="s">
        <v>1</v>
      </c>
      <c r="D18" s="40">
        <v>1</v>
      </c>
      <c r="E18" s="48"/>
      <c r="F18" s="49">
        <f>D18*E18</f>
        <v>0</v>
      </c>
    </row>
    <row r="19" spans="1:6" x14ac:dyDescent="0.2">
      <c r="A19" s="19"/>
      <c r="B19" s="22"/>
      <c r="C19" s="36"/>
      <c r="D19" s="40"/>
      <c r="E19" s="48"/>
      <c r="F19" s="49"/>
    </row>
    <row r="20" spans="1:6" x14ac:dyDescent="0.2">
      <c r="A20" s="19" t="s">
        <v>165</v>
      </c>
      <c r="B20" s="22" t="s">
        <v>4</v>
      </c>
      <c r="C20" s="36" t="s">
        <v>5</v>
      </c>
      <c r="D20" s="40">
        <v>1</v>
      </c>
      <c r="E20" s="48"/>
      <c r="F20" s="49">
        <v>0</v>
      </c>
    </row>
    <row r="21" spans="1:6" x14ac:dyDescent="0.2">
      <c r="A21" s="19"/>
      <c r="B21" s="16" t="s">
        <v>128</v>
      </c>
      <c r="C21" s="17"/>
      <c r="D21" s="17"/>
      <c r="E21" s="18"/>
      <c r="F21" s="50">
        <f>F17+F18+F20</f>
        <v>0</v>
      </c>
    </row>
    <row r="22" spans="1:6" x14ac:dyDescent="0.2">
      <c r="A22" s="19"/>
      <c r="B22" s="22"/>
      <c r="C22" s="36"/>
      <c r="D22" s="40"/>
      <c r="E22" s="48"/>
      <c r="F22" s="49"/>
    </row>
    <row r="23" spans="1:6" x14ac:dyDescent="0.2">
      <c r="A23" s="14" t="s">
        <v>76</v>
      </c>
      <c r="B23" s="15" t="s">
        <v>6</v>
      </c>
      <c r="C23" s="16"/>
      <c r="D23" s="17"/>
      <c r="E23" s="17"/>
      <c r="F23" s="18"/>
    </row>
    <row r="24" spans="1:6" x14ac:dyDescent="0.2">
      <c r="A24" s="19" t="s">
        <v>8</v>
      </c>
      <c r="B24" s="22" t="s">
        <v>116</v>
      </c>
      <c r="C24" s="36"/>
      <c r="D24" s="40"/>
      <c r="E24" s="48"/>
      <c r="F24" s="49"/>
    </row>
    <row r="25" spans="1:6" ht="76.5" x14ac:dyDescent="0.2">
      <c r="A25" s="19"/>
      <c r="B25" s="20" t="s">
        <v>115</v>
      </c>
      <c r="C25" s="36"/>
      <c r="D25" s="40"/>
      <c r="E25" s="48"/>
      <c r="F25" s="49"/>
    </row>
    <row r="26" spans="1:6" ht="15" x14ac:dyDescent="0.2">
      <c r="A26" s="19" t="s">
        <v>17</v>
      </c>
      <c r="B26" s="20" t="s">
        <v>7</v>
      </c>
      <c r="C26" s="36" t="s">
        <v>164</v>
      </c>
      <c r="D26" s="40">
        <v>331.07</v>
      </c>
      <c r="E26" s="48"/>
      <c r="F26" s="49">
        <f>D26*E26</f>
        <v>0</v>
      </c>
    </row>
    <row r="27" spans="1:6" x14ac:dyDescent="0.2">
      <c r="A27" s="19"/>
      <c r="B27" s="20"/>
      <c r="C27" s="36"/>
      <c r="D27" s="40"/>
      <c r="E27" s="48"/>
      <c r="F27" s="49"/>
    </row>
    <row r="28" spans="1:6" x14ac:dyDescent="0.2">
      <c r="A28" s="19" t="s">
        <v>10</v>
      </c>
      <c r="B28" s="20" t="s">
        <v>118</v>
      </c>
      <c r="C28" s="36"/>
      <c r="D28" s="40"/>
      <c r="E28" s="48"/>
      <c r="F28" s="49"/>
    </row>
    <row r="29" spans="1:6" ht="51" x14ac:dyDescent="0.2">
      <c r="A29" s="19"/>
      <c r="B29" s="20" t="s">
        <v>117</v>
      </c>
      <c r="C29" s="36"/>
      <c r="D29" s="40"/>
      <c r="E29" s="48"/>
      <c r="F29" s="49"/>
    </row>
    <row r="30" spans="1:6" ht="15" x14ac:dyDescent="0.2">
      <c r="A30" s="19" t="s">
        <v>16</v>
      </c>
      <c r="B30" s="22" t="s">
        <v>9</v>
      </c>
      <c r="C30" s="36" t="s">
        <v>166</v>
      </c>
      <c r="D30" s="40">
        <v>713.09</v>
      </c>
      <c r="E30" s="48"/>
      <c r="F30" s="49">
        <f>D30*E30</f>
        <v>0</v>
      </c>
    </row>
    <row r="31" spans="1:6" x14ac:dyDescent="0.2">
      <c r="A31" s="19"/>
      <c r="B31" s="22"/>
      <c r="C31" s="36"/>
      <c r="D31" s="40"/>
      <c r="E31" s="48"/>
      <c r="F31" s="49"/>
    </row>
    <row r="32" spans="1:6" x14ac:dyDescent="0.2">
      <c r="A32" s="19" t="s">
        <v>13</v>
      </c>
      <c r="B32" s="22" t="s">
        <v>11</v>
      </c>
      <c r="C32" s="36"/>
      <c r="D32" s="40"/>
      <c r="E32" s="48"/>
      <c r="F32" s="49"/>
    </row>
    <row r="33" spans="1:6" x14ac:dyDescent="0.2">
      <c r="A33" s="19" t="s">
        <v>15</v>
      </c>
      <c r="B33" s="22" t="s">
        <v>119</v>
      </c>
      <c r="C33" s="36"/>
      <c r="D33" s="40"/>
      <c r="E33" s="48"/>
      <c r="F33" s="49"/>
    </row>
    <row r="34" spans="1:6" ht="140.25" x14ac:dyDescent="0.2">
      <c r="A34" s="19"/>
      <c r="B34" s="20" t="s">
        <v>167</v>
      </c>
      <c r="C34" s="36"/>
      <c r="D34" s="40"/>
      <c r="E34" s="48"/>
      <c r="F34" s="49"/>
    </row>
    <row r="35" spans="1:6" ht="15" x14ac:dyDescent="0.2">
      <c r="A35" s="7" t="s">
        <v>123</v>
      </c>
      <c r="B35" s="22" t="s">
        <v>12</v>
      </c>
      <c r="C35" s="36" t="s">
        <v>164</v>
      </c>
      <c r="D35" s="40">
        <v>164.27</v>
      </c>
      <c r="E35" s="48"/>
      <c r="F35" s="49">
        <f>D35*E35</f>
        <v>0</v>
      </c>
    </row>
    <row r="36" spans="1:6" x14ac:dyDescent="0.2">
      <c r="A36" s="19"/>
      <c r="B36" s="22"/>
      <c r="C36" s="36"/>
      <c r="D36" s="40"/>
      <c r="E36" s="48"/>
      <c r="F36" s="49"/>
    </row>
    <row r="37" spans="1:6" x14ac:dyDescent="0.2">
      <c r="A37" s="19" t="s">
        <v>14</v>
      </c>
      <c r="B37" s="22" t="s">
        <v>121</v>
      </c>
      <c r="C37" s="36"/>
      <c r="D37" s="40"/>
      <c r="E37" s="48"/>
      <c r="F37" s="49"/>
    </row>
    <row r="38" spans="1:6" ht="63.75" x14ac:dyDescent="0.2">
      <c r="A38" s="19"/>
      <c r="B38" s="20" t="s">
        <v>120</v>
      </c>
      <c r="C38" s="36"/>
      <c r="D38" s="40"/>
      <c r="E38" s="48"/>
      <c r="F38" s="49"/>
    </row>
    <row r="39" spans="1:6" ht="25.5" x14ac:dyDescent="0.2">
      <c r="A39" s="7" t="s">
        <v>124</v>
      </c>
      <c r="B39" s="20" t="s">
        <v>168</v>
      </c>
      <c r="C39" s="36" t="s">
        <v>166</v>
      </c>
      <c r="D39" s="40">
        <v>571.51</v>
      </c>
      <c r="E39" s="48"/>
      <c r="F39" s="49">
        <f>D39*E39</f>
        <v>0</v>
      </c>
    </row>
    <row r="40" spans="1:6" x14ac:dyDescent="0.2">
      <c r="A40" s="19"/>
      <c r="B40" s="20"/>
      <c r="C40" s="36"/>
      <c r="D40" s="40"/>
      <c r="E40" s="48"/>
      <c r="F40" s="49"/>
    </row>
    <row r="41" spans="1:6" x14ac:dyDescent="0.2">
      <c r="A41" s="19" t="s">
        <v>21</v>
      </c>
      <c r="B41" s="20" t="s">
        <v>122</v>
      </c>
      <c r="C41" s="36"/>
      <c r="D41" s="40"/>
      <c r="E41" s="48"/>
      <c r="F41" s="49"/>
    </row>
    <row r="42" spans="1:6" ht="127.5" x14ac:dyDescent="0.2">
      <c r="A42" s="19"/>
      <c r="B42" s="20" t="s">
        <v>169</v>
      </c>
      <c r="C42" s="36"/>
      <c r="D42" s="40"/>
      <c r="E42" s="48"/>
      <c r="F42" s="49"/>
    </row>
    <row r="43" spans="1:6" ht="15" x14ac:dyDescent="0.2">
      <c r="A43" s="19" t="s">
        <v>125</v>
      </c>
      <c r="B43" s="20" t="s">
        <v>20</v>
      </c>
      <c r="C43" s="36" t="s">
        <v>166</v>
      </c>
      <c r="D43" s="40">
        <v>322.07</v>
      </c>
      <c r="E43" s="48"/>
      <c r="F43" s="49">
        <f>D43*E43</f>
        <v>0</v>
      </c>
    </row>
    <row r="44" spans="1:6" ht="15" x14ac:dyDescent="0.2">
      <c r="A44" s="19" t="s">
        <v>126</v>
      </c>
      <c r="B44" s="22" t="s">
        <v>22</v>
      </c>
      <c r="C44" s="36" t="s">
        <v>166</v>
      </c>
      <c r="D44" s="40">
        <v>322.07</v>
      </c>
      <c r="E44" s="48"/>
      <c r="F44" s="49">
        <f>D44*E44</f>
        <v>0</v>
      </c>
    </row>
    <row r="45" spans="1:6" x14ac:dyDescent="0.2">
      <c r="A45" s="19"/>
      <c r="B45" s="22"/>
      <c r="C45" s="36"/>
      <c r="D45" s="40"/>
      <c r="E45" s="48"/>
      <c r="F45" s="49"/>
    </row>
    <row r="46" spans="1:6" x14ac:dyDescent="0.2">
      <c r="A46" s="19" t="s">
        <v>77</v>
      </c>
      <c r="B46" s="22" t="s">
        <v>127</v>
      </c>
      <c r="C46" s="36"/>
      <c r="D46" s="40"/>
      <c r="E46" s="48"/>
      <c r="F46" s="49"/>
    </row>
    <row r="47" spans="1:6" ht="89.25" x14ac:dyDescent="0.2">
      <c r="A47" s="19"/>
      <c r="B47" s="20" t="s">
        <v>170</v>
      </c>
      <c r="C47" s="36"/>
      <c r="D47" s="40"/>
      <c r="E47" s="48"/>
      <c r="F47" s="49"/>
    </row>
    <row r="48" spans="1:6" x14ac:dyDescent="0.2">
      <c r="A48" s="19" t="s">
        <v>25</v>
      </c>
      <c r="B48" s="22" t="s">
        <v>23</v>
      </c>
      <c r="C48" s="36" t="s">
        <v>24</v>
      </c>
      <c r="D48" s="40">
        <v>132.80000000000001</v>
      </c>
      <c r="E48" s="48"/>
      <c r="F48" s="49">
        <f>D48*E48</f>
        <v>0</v>
      </c>
    </row>
    <row r="49" spans="1:6" x14ac:dyDescent="0.2">
      <c r="A49" s="19"/>
      <c r="B49" s="22"/>
      <c r="C49" s="36"/>
      <c r="D49" s="40"/>
      <c r="E49" s="48"/>
      <c r="F49" s="49"/>
    </row>
    <row r="50" spans="1:6" x14ac:dyDescent="0.2">
      <c r="A50" s="19" t="s">
        <v>78</v>
      </c>
      <c r="B50" s="22" t="s">
        <v>129</v>
      </c>
      <c r="C50" s="36"/>
      <c r="D50" s="40"/>
      <c r="E50" s="48"/>
      <c r="F50" s="49"/>
    </row>
    <row r="51" spans="1:6" ht="53.25" x14ac:dyDescent="0.2">
      <c r="A51" s="19"/>
      <c r="B51" s="20" t="s">
        <v>171</v>
      </c>
      <c r="C51" s="36"/>
      <c r="D51" s="40"/>
      <c r="E51" s="48"/>
      <c r="F51" s="49"/>
    </row>
    <row r="52" spans="1:6" ht="15" x14ac:dyDescent="0.2">
      <c r="A52" s="19" t="s">
        <v>26</v>
      </c>
      <c r="B52" s="22" t="s">
        <v>134</v>
      </c>
      <c r="C52" s="36" t="s">
        <v>164</v>
      </c>
      <c r="D52" s="40">
        <v>156.79</v>
      </c>
      <c r="E52" s="48"/>
      <c r="F52" s="49">
        <f>D52*E52</f>
        <v>0</v>
      </c>
    </row>
    <row r="53" spans="1:6" x14ac:dyDescent="0.2">
      <c r="A53" s="19"/>
      <c r="B53" s="32" t="s">
        <v>130</v>
      </c>
      <c r="C53" s="33"/>
      <c r="D53" s="33"/>
      <c r="E53" s="34"/>
      <c r="F53" s="50">
        <f>F52+F48+F44+F43+F39+F35+F30+F26</f>
        <v>0</v>
      </c>
    </row>
    <row r="54" spans="1:6" x14ac:dyDescent="0.2">
      <c r="A54" s="19"/>
      <c r="B54" s="22"/>
      <c r="C54" s="36"/>
      <c r="D54" s="40"/>
      <c r="E54" s="48"/>
      <c r="F54" s="49"/>
    </row>
    <row r="55" spans="1:6" x14ac:dyDescent="0.2">
      <c r="A55" s="14" t="s">
        <v>80</v>
      </c>
      <c r="B55" s="15" t="s">
        <v>27</v>
      </c>
      <c r="C55" s="16"/>
      <c r="D55" s="17"/>
      <c r="E55" s="17"/>
      <c r="F55" s="18"/>
    </row>
    <row r="56" spans="1:6" x14ac:dyDescent="0.2">
      <c r="A56" s="19" t="s">
        <v>81</v>
      </c>
      <c r="B56" s="22" t="s">
        <v>131</v>
      </c>
      <c r="C56" s="36"/>
      <c r="D56" s="40"/>
      <c r="E56" s="48"/>
      <c r="F56" s="49"/>
    </row>
    <row r="57" spans="1:6" ht="114.75" x14ac:dyDescent="0.2">
      <c r="A57" s="19"/>
      <c r="B57" s="20" t="s">
        <v>172</v>
      </c>
      <c r="C57" s="36"/>
      <c r="D57" s="40"/>
      <c r="E57" s="48"/>
      <c r="F57" s="49"/>
    </row>
    <row r="58" spans="1:6" x14ac:dyDescent="0.2">
      <c r="A58" s="19" t="s">
        <v>30</v>
      </c>
      <c r="B58" s="20" t="s">
        <v>28</v>
      </c>
      <c r="C58" s="36" t="s">
        <v>24</v>
      </c>
      <c r="D58" s="40">
        <v>132.80000000000001</v>
      </c>
      <c r="E58" s="48"/>
      <c r="F58" s="49">
        <f>D58*E58</f>
        <v>0</v>
      </c>
    </row>
    <row r="59" spans="1:6" x14ac:dyDescent="0.2">
      <c r="A59" s="19" t="s">
        <v>31</v>
      </c>
      <c r="B59" s="20" t="s">
        <v>29</v>
      </c>
      <c r="C59" s="36" t="s">
        <v>24</v>
      </c>
      <c r="D59" s="40">
        <v>60</v>
      </c>
      <c r="E59" s="48"/>
      <c r="F59" s="49">
        <f>D59*E59</f>
        <v>0</v>
      </c>
    </row>
    <row r="60" spans="1:6" x14ac:dyDescent="0.2">
      <c r="A60" s="19"/>
      <c r="B60" s="16" t="s">
        <v>132</v>
      </c>
      <c r="C60" s="17"/>
      <c r="D60" s="17"/>
      <c r="E60" s="18"/>
      <c r="F60" s="50">
        <f>F59+F58</f>
        <v>0</v>
      </c>
    </row>
    <row r="61" spans="1:6" x14ac:dyDescent="0.2">
      <c r="A61" s="19"/>
      <c r="B61" s="22"/>
      <c r="C61" s="36"/>
      <c r="D61" s="40"/>
      <c r="E61" s="48"/>
      <c r="F61" s="49"/>
    </row>
    <row r="62" spans="1:6" x14ac:dyDescent="0.2">
      <c r="A62" s="14" t="s">
        <v>82</v>
      </c>
      <c r="B62" s="15" t="s">
        <v>32</v>
      </c>
      <c r="C62" s="16"/>
      <c r="D62" s="17"/>
      <c r="E62" s="17"/>
      <c r="F62" s="18"/>
    </row>
    <row r="63" spans="1:6" x14ac:dyDescent="0.2">
      <c r="A63" s="19" t="s">
        <v>83</v>
      </c>
      <c r="B63" s="22" t="s">
        <v>133</v>
      </c>
      <c r="C63" s="36"/>
      <c r="D63" s="40"/>
      <c r="E63" s="48"/>
      <c r="F63" s="49"/>
    </row>
    <row r="64" spans="1:6" ht="140.25" x14ac:dyDescent="0.2">
      <c r="B64" s="20" t="s">
        <v>173</v>
      </c>
      <c r="C64" s="36"/>
      <c r="D64" s="40"/>
      <c r="E64" s="48"/>
      <c r="F64" s="49"/>
    </row>
    <row r="65" spans="1:6" ht="25.5" x14ac:dyDescent="0.2">
      <c r="A65" s="19" t="s">
        <v>35</v>
      </c>
      <c r="B65" s="20" t="s">
        <v>33</v>
      </c>
      <c r="C65" s="36" t="s">
        <v>164</v>
      </c>
      <c r="D65" s="40">
        <v>621.05999999999995</v>
      </c>
      <c r="E65" s="48"/>
      <c r="F65" s="49">
        <f t="shared" ref="F65:F66" si="0">D65*E65</f>
        <v>0</v>
      </c>
    </row>
    <row r="66" spans="1:6" ht="25.5" x14ac:dyDescent="0.2">
      <c r="A66" s="19" t="s">
        <v>36</v>
      </c>
      <c r="B66" s="20" t="s">
        <v>34</v>
      </c>
      <c r="C66" s="36" t="s">
        <v>164</v>
      </c>
      <c r="D66" s="40">
        <v>10</v>
      </c>
      <c r="E66" s="48"/>
      <c r="F66" s="49">
        <f t="shared" si="0"/>
        <v>0</v>
      </c>
    </row>
    <row r="67" spans="1:6" x14ac:dyDescent="0.2">
      <c r="A67" s="19"/>
      <c r="B67" s="20"/>
      <c r="C67" s="36"/>
      <c r="D67" s="40"/>
      <c r="E67" s="48"/>
      <c r="F67" s="49"/>
    </row>
    <row r="68" spans="1:6" ht="25.5" x14ac:dyDescent="0.2">
      <c r="A68" s="19" t="s">
        <v>84</v>
      </c>
      <c r="B68" s="20" t="s">
        <v>136</v>
      </c>
      <c r="C68" s="36"/>
      <c r="D68" s="40"/>
      <c r="E68" s="48"/>
      <c r="F68" s="49"/>
    </row>
    <row r="69" spans="1:6" ht="76.5" x14ac:dyDescent="0.2">
      <c r="A69" s="19"/>
      <c r="B69" s="20" t="s">
        <v>135</v>
      </c>
      <c r="C69" s="36"/>
      <c r="D69" s="40"/>
      <c r="E69" s="48"/>
      <c r="F69" s="49"/>
    </row>
    <row r="70" spans="1:6" ht="25.5" x14ac:dyDescent="0.2">
      <c r="A70" s="19" t="s">
        <v>38</v>
      </c>
      <c r="B70" s="20" t="s">
        <v>37</v>
      </c>
      <c r="C70" s="36" t="s">
        <v>164</v>
      </c>
      <c r="D70" s="40">
        <v>7</v>
      </c>
      <c r="E70" s="48"/>
      <c r="F70" s="49">
        <f t="shared" ref="F70" si="1">D70*E70</f>
        <v>0</v>
      </c>
    </row>
    <row r="71" spans="1:6" x14ac:dyDescent="0.2">
      <c r="A71" s="19"/>
      <c r="B71" s="20"/>
      <c r="C71" s="36"/>
      <c r="D71" s="40"/>
      <c r="E71" s="48"/>
      <c r="F71" s="49"/>
    </row>
    <row r="72" spans="1:6" x14ac:dyDescent="0.2">
      <c r="A72" s="19" t="s">
        <v>139</v>
      </c>
      <c r="B72" s="20" t="s">
        <v>138</v>
      </c>
      <c r="C72" s="36"/>
      <c r="D72" s="40"/>
      <c r="E72" s="48"/>
      <c r="F72" s="49"/>
    </row>
    <row r="73" spans="1:6" ht="165.75" x14ac:dyDescent="0.2">
      <c r="A73" s="19"/>
      <c r="B73" s="20" t="s">
        <v>137</v>
      </c>
      <c r="C73" s="36"/>
      <c r="D73" s="40"/>
      <c r="E73" s="48"/>
      <c r="F73" s="49"/>
    </row>
    <row r="74" spans="1:6" ht="25.5" x14ac:dyDescent="0.2">
      <c r="A74" s="19" t="s">
        <v>140</v>
      </c>
      <c r="B74" s="20" t="s">
        <v>39</v>
      </c>
      <c r="C74" s="36" t="s">
        <v>166</v>
      </c>
      <c r="D74" s="40">
        <v>985.6</v>
      </c>
      <c r="E74" s="48"/>
      <c r="F74" s="49">
        <f t="shared" ref="F74" si="2">D74*E74</f>
        <v>0</v>
      </c>
    </row>
    <row r="75" spans="1:6" x14ac:dyDescent="0.2">
      <c r="A75" s="19"/>
      <c r="B75" s="20"/>
      <c r="C75" s="36"/>
      <c r="D75" s="40"/>
      <c r="E75" s="48"/>
      <c r="F75" s="49"/>
    </row>
    <row r="76" spans="1:6" x14ac:dyDescent="0.2">
      <c r="A76" s="19" t="s">
        <v>143</v>
      </c>
      <c r="B76" s="20" t="s">
        <v>142</v>
      </c>
      <c r="C76" s="36"/>
      <c r="D76" s="40"/>
      <c r="E76" s="48"/>
      <c r="F76" s="49"/>
    </row>
    <row r="77" spans="1:6" ht="229.5" x14ac:dyDescent="0.2">
      <c r="A77" s="19"/>
      <c r="B77" s="20" t="s">
        <v>141</v>
      </c>
      <c r="C77" s="36"/>
      <c r="D77" s="40"/>
      <c r="E77" s="48"/>
      <c r="F77" s="49"/>
    </row>
    <row r="78" spans="1:6" ht="25.5" x14ac:dyDescent="0.2">
      <c r="A78" s="19" t="s">
        <v>144</v>
      </c>
      <c r="B78" s="20" t="s">
        <v>40</v>
      </c>
      <c r="C78" s="36" t="s">
        <v>166</v>
      </c>
      <c r="D78" s="40">
        <v>985.6</v>
      </c>
      <c r="E78" s="48"/>
      <c r="F78" s="49">
        <f t="shared" ref="F78" si="3">D78*E78</f>
        <v>0</v>
      </c>
    </row>
    <row r="79" spans="1:6" x14ac:dyDescent="0.2">
      <c r="A79" s="19"/>
      <c r="B79" s="16" t="s">
        <v>145</v>
      </c>
      <c r="C79" s="17"/>
      <c r="D79" s="17"/>
      <c r="E79" s="18"/>
      <c r="F79" s="50">
        <f>F78+F74+F70+F66+F65</f>
        <v>0</v>
      </c>
    </row>
    <row r="80" spans="1:6" x14ac:dyDescent="0.2">
      <c r="A80" s="19"/>
      <c r="B80" s="22"/>
      <c r="C80" s="36"/>
      <c r="D80" s="40"/>
      <c r="E80" s="48"/>
      <c r="F80" s="49"/>
    </row>
    <row r="81" spans="1:6" x14ac:dyDescent="0.2">
      <c r="A81" s="14" t="s">
        <v>79</v>
      </c>
      <c r="B81" s="23" t="s">
        <v>41</v>
      </c>
      <c r="C81" s="24"/>
      <c r="D81" s="25"/>
      <c r="E81" s="25"/>
      <c r="F81" s="26"/>
    </row>
    <row r="82" spans="1:6" ht="114.75" x14ac:dyDescent="0.2">
      <c r="A82" s="19"/>
      <c r="B82" s="20" t="s">
        <v>43</v>
      </c>
      <c r="C82" s="36"/>
      <c r="D82" s="40"/>
      <c r="E82" s="48"/>
      <c r="F82" s="49"/>
    </row>
    <row r="83" spans="1:6" ht="15" x14ac:dyDescent="0.2">
      <c r="A83" s="19" t="s">
        <v>45</v>
      </c>
      <c r="B83" s="22" t="s">
        <v>44</v>
      </c>
      <c r="C83" s="36" t="s">
        <v>166</v>
      </c>
      <c r="D83" s="40">
        <v>985.6</v>
      </c>
      <c r="E83" s="48"/>
      <c r="F83" s="49">
        <v>0</v>
      </c>
    </row>
    <row r="84" spans="1:6" x14ac:dyDescent="0.2">
      <c r="A84" s="19"/>
      <c r="B84" s="32" t="s">
        <v>146</v>
      </c>
      <c r="C84" s="33"/>
      <c r="D84" s="33"/>
      <c r="E84" s="34"/>
      <c r="F84" s="50">
        <f>F83</f>
        <v>0</v>
      </c>
    </row>
    <row r="85" spans="1:6" x14ac:dyDescent="0.2">
      <c r="A85" s="19"/>
      <c r="B85" s="22"/>
      <c r="C85" s="36"/>
      <c r="D85" s="40"/>
      <c r="E85" s="48"/>
      <c r="F85" s="49"/>
    </row>
    <row r="86" spans="1:6" x14ac:dyDescent="0.2">
      <c r="A86" s="14" t="s">
        <v>85</v>
      </c>
      <c r="B86" s="23" t="s">
        <v>46</v>
      </c>
      <c r="C86" s="16"/>
      <c r="D86" s="17"/>
      <c r="E86" s="17"/>
      <c r="F86" s="18"/>
    </row>
    <row r="87" spans="1:6" x14ac:dyDescent="0.2">
      <c r="A87" s="19" t="s">
        <v>86</v>
      </c>
      <c r="B87" s="22" t="s">
        <v>148</v>
      </c>
      <c r="C87" s="36"/>
      <c r="D87" s="40"/>
      <c r="E87" s="48"/>
      <c r="F87" s="49"/>
    </row>
    <row r="88" spans="1:6" ht="63.75" x14ac:dyDescent="0.2">
      <c r="A88" s="19"/>
      <c r="B88" s="20" t="s">
        <v>147</v>
      </c>
      <c r="C88" s="36"/>
      <c r="D88" s="40"/>
      <c r="E88" s="48"/>
      <c r="F88" s="49"/>
    </row>
    <row r="89" spans="1:6" x14ac:dyDescent="0.2">
      <c r="A89" s="19" t="s">
        <v>48</v>
      </c>
      <c r="B89" s="22" t="s">
        <v>47</v>
      </c>
      <c r="C89" s="36" t="s">
        <v>24</v>
      </c>
      <c r="D89" s="40">
        <v>46</v>
      </c>
      <c r="E89" s="48"/>
      <c r="F89" s="49">
        <f t="shared" ref="F89" si="4">D89*E89</f>
        <v>0</v>
      </c>
    </row>
    <row r="90" spans="1:6" x14ac:dyDescent="0.2">
      <c r="A90" s="19"/>
      <c r="B90" s="22"/>
      <c r="C90" s="36"/>
      <c r="D90" s="40"/>
      <c r="E90" s="48"/>
      <c r="F90" s="49"/>
    </row>
    <row r="91" spans="1:6" x14ac:dyDescent="0.2">
      <c r="A91" s="19" t="s">
        <v>87</v>
      </c>
      <c r="B91" s="22" t="s">
        <v>149</v>
      </c>
      <c r="C91" s="36"/>
      <c r="D91" s="40"/>
      <c r="E91" s="48"/>
      <c r="F91" s="49"/>
    </row>
    <row r="92" spans="1:6" ht="76.5" x14ac:dyDescent="0.2">
      <c r="A92" s="19"/>
      <c r="B92" s="20" t="s">
        <v>150</v>
      </c>
      <c r="C92" s="36"/>
      <c r="D92" s="40"/>
      <c r="E92" s="48"/>
      <c r="F92" s="49"/>
    </row>
    <row r="93" spans="1:6" x14ac:dyDescent="0.2">
      <c r="A93" s="19" t="s">
        <v>50</v>
      </c>
      <c r="B93" s="22" t="s">
        <v>49</v>
      </c>
      <c r="C93" s="36" t="s">
        <v>1</v>
      </c>
      <c r="D93" s="40">
        <v>2</v>
      </c>
      <c r="E93" s="48"/>
      <c r="F93" s="49">
        <f t="shared" ref="F93" si="5">D93*E93</f>
        <v>0</v>
      </c>
    </row>
    <row r="94" spans="1:6" x14ac:dyDescent="0.2">
      <c r="A94" s="19"/>
      <c r="B94" s="22"/>
      <c r="C94" s="36"/>
      <c r="D94" s="40"/>
      <c r="E94" s="48"/>
      <c r="F94" s="49"/>
    </row>
    <row r="95" spans="1:6" x14ac:dyDescent="0.2">
      <c r="A95" s="19" t="s">
        <v>88</v>
      </c>
      <c r="B95" s="22" t="s">
        <v>152</v>
      </c>
      <c r="C95" s="36"/>
      <c r="D95" s="40"/>
      <c r="E95" s="48"/>
      <c r="F95" s="49"/>
    </row>
    <row r="96" spans="1:6" ht="76.5" x14ac:dyDescent="0.2">
      <c r="A96" s="19"/>
      <c r="B96" s="20" t="s">
        <v>151</v>
      </c>
      <c r="C96" s="36"/>
      <c r="D96" s="40"/>
      <c r="E96" s="48"/>
      <c r="F96" s="49"/>
    </row>
    <row r="97" spans="1:6" x14ac:dyDescent="0.2">
      <c r="A97" s="19" t="s">
        <v>51</v>
      </c>
      <c r="B97" s="22" t="s">
        <v>49</v>
      </c>
      <c r="C97" s="36" t="s">
        <v>1</v>
      </c>
      <c r="D97" s="40">
        <v>2</v>
      </c>
      <c r="E97" s="48"/>
      <c r="F97" s="49">
        <f t="shared" ref="F97" si="6">D97*E97</f>
        <v>0</v>
      </c>
    </row>
    <row r="98" spans="1:6" x14ac:dyDescent="0.2">
      <c r="A98" s="19"/>
      <c r="B98" s="16" t="s">
        <v>153</v>
      </c>
      <c r="C98" s="17"/>
      <c r="D98" s="17"/>
      <c r="E98" s="18"/>
      <c r="F98" s="50">
        <f>F97+F93+F89</f>
        <v>0</v>
      </c>
    </row>
    <row r="99" spans="1:6" x14ac:dyDescent="0.2">
      <c r="A99" s="19"/>
      <c r="B99" s="22"/>
      <c r="C99" s="36"/>
      <c r="D99" s="40"/>
      <c r="E99" s="48"/>
      <c r="F99" s="49"/>
    </row>
    <row r="100" spans="1:6" x14ac:dyDescent="0.2">
      <c r="A100" s="14" t="s">
        <v>89</v>
      </c>
      <c r="B100" s="23" t="s">
        <v>52</v>
      </c>
      <c r="C100" s="16"/>
      <c r="D100" s="17"/>
      <c r="E100" s="17"/>
      <c r="F100" s="18"/>
    </row>
    <row r="101" spans="1:6" x14ac:dyDescent="0.2">
      <c r="A101" s="19" t="s">
        <v>90</v>
      </c>
      <c r="B101" s="22" t="s">
        <v>155</v>
      </c>
      <c r="C101" s="36"/>
      <c r="D101" s="40"/>
      <c r="E101" s="48"/>
      <c r="F101" s="49"/>
    </row>
    <row r="102" spans="1:6" ht="66" customHeight="1" x14ac:dyDescent="0.2">
      <c r="A102" s="19"/>
      <c r="B102" s="20" t="s">
        <v>154</v>
      </c>
      <c r="C102" s="36"/>
      <c r="D102" s="40"/>
      <c r="E102" s="48"/>
      <c r="F102" s="49"/>
    </row>
    <row r="103" spans="1:6" x14ac:dyDescent="0.2">
      <c r="A103" s="19" t="s">
        <v>55</v>
      </c>
      <c r="B103" s="22" t="s">
        <v>53</v>
      </c>
      <c r="C103" s="36" t="s">
        <v>1</v>
      </c>
      <c r="D103" s="40">
        <v>1</v>
      </c>
      <c r="E103" s="48"/>
      <c r="F103" s="49">
        <f t="shared" ref="F103:F104" si="7">D103*E103</f>
        <v>0</v>
      </c>
    </row>
    <row r="104" spans="1:6" x14ac:dyDescent="0.2">
      <c r="A104" s="19" t="s">
        <v>56</v>
      </c>
      <c r="B104" s="22" t="s">
        <v>54</v>
      </c>
      <c r="C104" s="36" t="s">
        <v>1</v>
      </c>
      <c r="D104" s="40">
        <v>1</v>
      </c>
      <c r="E104" s="48"/>
      <c r="F104" s="49">
        <f t="shared" si="7"/>
        <v>0</v>
      </c>
    </row>
    <row r="105" spans="1:6" x14ac:dyDescent="0.2">
      <c r="A105" s="19"/>
      <c r="B105" s="32" t="s">
        <v>156</v>
      </c>
      <c r="C105" s="33"/>
      <c r="D105" s="33"/>
      <c r="E105" s="34"/>
      <c r="F105" s="50">
        <f>F104+F103</f>
        <v>0</v>
      </c>
    </row>
    <row r="106" spans="1:6" x14ac:dyDescent="0.2">
      <c r="A106" s="19"/>
      <c r="B106" s="22"/>
      <c r="C106" s="36"/>
      <c r="D106" s="40"/>
      <c r="E106" s="48"/>
      <c r="F106" s="49"/>
    </row>
    <row r="107" spans="1:6" x14ac:dyDescent="0.2">
      <c r="A107" s="14" t="s">
        <v>91</v>
      </c>
      <c r="B107" s="23" t="s">
        <v>92</v>
      </c>
      <c r="C107" s="16"/>
      <c r="D107" s="17"/>
      <c r="E107" s="17"/>
      <c r="F107" s="18"/>
    </row>
    <row r="108" spans="1:6" x14ac:dyDescent="0.2">
      <c r="A108" s="19" t="s">
        <v>93</v>
      </c>
      <c r="B108" s="22" t="s">
        <v>158</v>
      </c>
      <c r="C108" s="36"/>
      <c r="D108" s="40"/>
      <c r="E108" s="48"/>
      <c r="F108" s="49"/>
    </row>
    <row r="109" spans="1:6" ht="51" x14ac:dyDescent="0.2">
      <c r="A109" s="19"/>
      <c r="B109" s="20" t="s">
        <v>157</v>
      </c>
      <c r="C109" s="36"/>
      <c r="D109" s="40"/>
      <c r="E109" s="48"/>
      <c r="F109" s="49"/>
    </row>
    <row r="110" spans="1:6" x14ac:dyDescent="0.2">
      <c r="A110" s="19" t="s">
        <v>60</v>
      </c>
      <c r="B110" s="22" t="s">
        <v>58</v>
      </c>
      <c r="C110" s="36" t="s">
        <v>59</v>
      </c>
      <c r="D110" s="40">
        <v>1</v>
      </c>
      <c r="E110" s="48"/>
      <c r="F110" s="49">
        <f t="shared" ref="F110" si="8">D110*E110</f>
        <v>0</v>
      </c>
    </row>
    <row r="111" spans="1:6" x14ac:dyDescent="0.2">
      <c r="A111" s="19"/>
      <c r="B111" s="22"/>
      <c r="C111" s="36"/>
      <c r="D111" s="40"/>
      <c r="E111" s="48"/>
      <c r="F111" s="49"/>
    </row>
    <row r="112" spans="1:6" x14ac:dyDescent="0.2">
      <c r="A112" s="19" t="s">
        <v>94</v>
      </c>
      <c r="B112" s="22" t="s">
        <v>160</v>
      </c>
      <c r="C112" s="36"/>
      <c r="D112" s="40"/>
      <c r="E112" s="48"/>
      <c r="F112" s="49"/>
    </row>
    <row r="113" spans="1:6" ht="63.75" x14ac:dyDescent="0.2">
      <c r="A113" s="19"/>
      <c r="B113" s="20" t="s">
        <v>159</v>
      </c>
      <c r="C113" s="36"/>
      <c r="D113" s="40"/>
      <c r="E113" s="48"/>
      <c r="F113" s="49"/>
    </row>
    <row r="114" spans="1:6" x14ac:dyDescent="0.2">
      <c r="A114" s="19" t="s">
        <v>61</v>
      </c>
      <c r="B114" s="22" t="s">
        <v>58</v>
      </c>
      <c r="C114" s="36" t="s">
        <v>59</v>
      </c>
      <c r="D114" s="40">
        <v>1</v>
      </c>
      <c r="E114" s="48"/>
      <c r="F114" s="49">
        <f t="shared" ref="F114" si="9">D114*E114</f>
        <v>0</v>
      </c>
    </row>
    <row r="115" spans="1:6" x14ac:dyDescent="0.2">
      <c r="A115" s="19"/>
      <c r="B115" s="22"/>
      <c r="C115" s="36"/>
      <c r="D115" s="40"/>
      <c r="E115" s="48"/>
      <c r="F115" s="49"/>
    </row>
    <row r="116" spans="1:6" x14ac:dyDescent="0.2">
      <c r="A116" s="19" t="s">
        <v>95</v>
      </c>
      <c r="B116" s="22" t="s">
        <v>162</v>
      </c>
      <c r="C116" s="36"/>
      <c r="D116" s="40"/>
      <c r="E116" s="48"/>
      <c r="F116" s="49"/>
    </row>
    <row r="117" spans="1:6" ht="38.25" x14ac:dyDescent="0.2">
      <c r="A117" s="19"/>
      <c r="B117" s="20" t="s">
        <v>161</v>
      </c>
      <c r="C117" s="36"/>
      <c r="D117" s="40"/>
      <c r="E117" s="48"/>
      <c r="F117" s="49"/>
    </row>
    <row r="118" spans="1:6" x14ac:dyDescent="0.2">
      <c r="A118" s="19" t="s">
        <v>62</v>
      </c>
      <c r="B118" s="22" t="s">
        <v>58</v>
      </c>
      <c r="C118" s="36" t="s">
        <v>63</v>
      </c>
      <c r="D118" s="40">
        <v>1</v>
      </c>
      <c r="E118" s="48"/>
      <c r="F118" s="49">
        <f t="shared" ref="F118" si="10">D118*E118</f>
        <v>0</v>
      </c>
    </row>
    <row r="119" spans="1:6" x14ac:dyDescent="0.2">
      <c r="A119" s="19"/>
      <c r="B119" s="16" t="s">
        <v>163</v>
      </c>
      <c r="C119" s="17"/>
      <c r="D119" s="17"/>
      <c r="E119" s="18"/>
      <c r="F119" s="50">
        <f>F118+F114+F110</f>
        <v>0</v>
      </c>
    </row>
    <row r="122" spans="1:6" ht="25.5" x14ac:dyDescent="0.2">
      <c r="B122" s="27" t="s">
        <v>64</v>
      </c>
      <c r="C122" s="54" t="s">
        <v>102</v>
      </c>
    </row>
    <row r="123" spans="1:6" x14ac:dyDescent="0.2">
      <c r="B123" s="22" t="s">
        <v>65</v>
      </c>
      <c r="C123" s="40">
        <f>F21</f>
        <v>0</v>
      </c>
    </row>
    <row r="124" spans="1:6" x14ac:dyDescent="0.2">
      <c r="B124" s="22" t="s">
        <v>66</v>
      </c>
      <c r="C124" s="40">
        <f>F53</f>
        <v>0</v>
      </c>
    </row>
    <row r="125" spans="1:6" x14ac:dyDescent="0.2">
      <c r="B125" s="22" t="s">
        <v>67</v>
      </c>
      <c r="C125" s="40">
        <f>F60</f>
        <v>0</v>
      </c>
    </row>
    <row r="126" spans="1:6" x14ac:dyDescent="0.2">
      <c r="B126" s="22" t="s">
        <v>68</v>
      </c>
      <c r="C126" s="40">
        <f>F79</f>
        <v>0</v>
      </c>
    </row>
    <row r="127" spans="1:6" x14ac:dyDescent="0.2">
      <c r="B127" s="22" t="s">
        <v>42</v>
      </c>
      <c r="C127" s="40">
        <f>F84</f>
        <v>0</v>
      </c>
    </row>
    <row r="128" spans="1:6" x14ac:dyDescent="0.2">
      <c r="B128" s="22" t="s">
        <v>69</v>
      </c>
      <c r="C128" s="40">
        <f>F98</f>
        <v>0</v>
      </c>
    </row>
    <row r="129" spans="2:3" x14ac:dyDescent="0.2">
      <c r="B129" s="22" t="s">
        <v>70</v>
      </c>
      <c r="C129" s="40">
        <f>F105</f>
        <v>0</v>
      </c>
    </row>
    <row r="130" spans="2:3" x14ac:dyDescent="0.2">
      <c r="B130" s="22" t="s">
        <v>57</v>
      </c>
      <c r="C130" s="40">
        <f>F119</f>
        <v>0</v>
      </c>
    </row>
    <row r="131" spans="2:3" x14ac:dyDescent="0.2">
      <c r="B131" s="28" t="s">
        <v>71</v>
      </c>
      <c r="C131" s="40">
        <f>SUM(C123:C130)</f>
        <v>0</v>
      </c>
    </row>
    <row r="132" spans="2:3" x14ac:dyDescent="0.2">
      <c r="B132" s="29" t="s">
        <v>72</v>
      </c>
      <c r="C132" s="40">
        <f>C131*25%</f>
        <v>0</v>
      </c>
    </row>
    <row r="133" spans="2:3" x14ac:dyDescent="0.2">
      <c r="B133" s="30" t="s">
        <v>73</v>
      </c>
      <c r="C133" s="40">
        <f>C131+C132</f>
        <v>0</v>
      </c>
    </row>
    <row r="134" spans="2:3" x14ac:dyDescent="0.2">
      <c r="B134" s="35"/>
      <c r="C134" s="41"/>
    </row>
    <row r="135" spans="2:3" x14ac:dyDescent="0.2">
      <c r="B135" s="35"/>
      <c r="C135" s="41"/>
    </row>
  </sheetData>
  <mergeCells count="23">
    <mergeCell ref="B119:E119"/>
    <mergeCell ref="B105:E105"/>
    <mergeCell ref="B79:E79"/>
    <mergeCell ref="B98:E98"/>
    <mergeCell ref="B84:E84"/>
    <mergeCell ref="B60:E60"/>
    <mergeCell ref="B21:E21"/>
    <mergeCell ref="B53:E53"/>
    <mergeCell ref="C86:F86"/>
    <mergeCell ref="C100:F100"/>
    <mergeCell ref="C107:F107"/>
    <mergeCell ref="A13:B13"/>
    <mergeCell ref="C23:F23"/>
    <mergeCell ref="C14:F14"/>
    <mergeCell ref="C55:F55"/>
    <mergeCell ref="C62:F62"/>
    <mergeCell ref="C81:F81"/>
    <mergeCell ref="A1:B1"/>
    <mergeCell ref="B4:F4"/>
    <mergeCell ref="B7:F7"/>
    <mergeCell ref="B8:F8"/>
    <mergeCell ref="B9:F9"/>
    <mergeCell ref="B10:F10"/>
  </mergeCells>
  <phoneticPr fontId="3" type="noConversion"/>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Troškovnik!_Hlk12980300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LSŽ</dc:creator>
  <cp:lastModifiedBy>Joso053 PC</cp:lastModifiedBy>
  <cp:lastPrinted>2022-08-26T07:18:23Z</cp:lastPrinted>
  <dcterms:created xsi:type="dcterms:W3CDTF">2015-06-05T18:17:20Z</dcterms:created>
  <dcterms:modified xsi:type="dcterms:W3CDTF">2022-09-07T09:44:01Z</dcterms:modified>
</cp:coreProperties>
</file>